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mohamed\Desktop\"/>
    </mc:Choice>
  </mc:AlternateContent>
  <bookViews>
    <workbookView xWindow="0" yWindow="0" windowWidth="28800" windowHeight="1213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36" i="1" l="1"/>
  <c r="F35" i="1"/>
  <c r="F27" i="1"/>
  <c r="F28" i="1"/>
  <c r="F29" i="1"/>
  <c r="F30" i="1"/>
  <c r="F31" i="1"/>
  <c r="F26" i="1"/>
  <c r="E6" i="1"/>
  <c r="E5" i="1"/>
  <c r="F8" i="1" l="1"/>
  <c r="F7" i="1"/>
  <c r="D12" i="1" s="1"/>
  <c r="D4" i="1" s="1"/>
  <c r="D8" i="1" l="1"/>
  <c r="D7" i="1"/>
  <c r="D37" i="1"/>
  <c r="E36" i="1" s="1"/>
  <c r="E35" i="1"/>
  <c r="E37" i="1" s="1"/>
  <c r="D32" i="1"/>
  <c r="E28" i="1" s="1"/>
  <c r="E30" i="1"/>
  <c r="E29" i="1"/>
  <c r="D23" i="1"/>
  <c r="E21" i="1" s="1"/>
  <c r="E18" i="1"/>
  <c r="E13" i="1"/>
  <c r="E31" i="1" l="1"/>
  <c r="E26" i="1"/>
  <c r="F32" i="1" s="1"/>
  <c r="E27" i="1"/>
  <c r="E19" i="1"/>
  <c r="E20" i="1"/>
  <c r="E22" i="1"/>
  <c r="F37" i="1"/>
  <c r="E17" i="1"/>
  <c r="E8" i="1"/>
  <c r="E23" i="1" l="1"/>
  <c r="E32" i="1"/>
  <c r="E7" i="1"/>
  <c r="F21" i="1"/>
  <c r="F18" i="1"/>
  <c r="E4" i="1"/>
  <c r="F20" i="1"/>
  <c r="F19" i="1"/>
  <c r="F22" i="1"/>
  <c r="F17" i="1"/>
  <c r="E12" i="1"/>
  <c r="F23" i="1" l="1"/>
</calcChain>
</file>

<file path=xl/sharedStrings.xml><?xml version="1.0" encoding="utf-8"?>
<sst xmlns="http://schemas.openxmlformats.org/spreadsheetml/2006/main" count="51" uniqueCount="32">
  <si>
    <t>Калкулатор за количество малц, вода за озаряване и вода за промиване, според въведено количество бирена мъст за варене</t>
  </si>
  <si>
    <t>Суровина</t>
  </si>
  <si>
    <t>К-во</t>
  </si>
  <si>
    <t>К-во - 
закръглено</t>
  </si>
  <si>
    <t>%</t>
  </si>
  <si>
    <t>Малц</t>
  </si>
  <si>
    <t>N/A</t>
  </si>
  <si>
    <t>Хмел</t>
  </si>
  <si>
    <t>Бирени Дрожди</t>
  </si>
  <si>
    <t>Вода за озаряване (Strike Water)</t>
  </si>
  <si>
    <t>Вода за промиване (Sparge Water)</t>
  </si>
  <si>
    <r>
      <t>Съотношение вода към малц - озахаряване (1:</t>
    </r>
    <r>
      <rPr>
        <b/>
        <sz val="11"/>
        <color rgb="FFFFFF00"/>
        <rFont val="Calibri"/>
        <family val="2"/>
        <charset val="204"/>
        <scheme val="minor"/>
      </rPr>
      <t>?</t>
    </r>
    <r>
      <rPr>
        <sz val="11"/>
        <color theme="1"/>
        <rFont val="Calibri"/>
        <family val="2"/>
        <charset val="204"/>
        <scheme val="minor"/>
      </rPr>
      <t xml:space="preserve">)
</t>
    </r>
    <r>
      <rPr>
        <sz val="8"/>
        <color theme="1"/>
        <rFont val="Calibri"/>
        <family val="2"/>
        <charset val="204"/>
        <scheme val="minor"/>
      </rPr>
      <t>/по подразбиране - 1:3/</t>
    </r>
  </si>
  <si>
    <r>
      <t>Съотношение вода към малц - промиване (1:</t>
    </r>
    <r>
      <rPr>
        <b/>
        <sz val="11"/>
        <color rgb="FFFFFF00"/>
        <rFont val="Calibri"/>
        <family val="2"/>
        <charset val="204"/>
        <scheme val="minor"/>
      </rPr>
      <t>?</t>
    </r>
    <r>
      <rPr>
        <sz val="11"/>
        <color theme="1"/>
        <rFont val="Calibri"/>
        <family val="2"/>
        <charset val="204"/>
        <scheme val="minor"/>
      </rPr>
      <t xml:space="preserve">)
</t>
    </r>
    <r>
      <rPr>
        <sz val="9"/>
        <color theme="1"/>
        <rFont val="Calibri"/>
        <family val="2"/>
        <charset val="204"/>
        <scheme val="minor"/>
      </rPr>
      <t>/по подразбиране - 1:4/</t>
    </r>
  </si>
  <si>
    <t>Вода Общо (Варка - колко побира съда за варене)</t>
  </si>
  <si>
    <t>Оразмеряване на рецепта според количеството мъст за варене от горната таблица и въведени данни от рецепта</t>
  </si>
  <si>
    <t>%  съотношение</t>
  </si>
  <si>
    <t>Оразмерено к-во</t>
  </si>
  <si>
    <t>Pale ale malt</t>
  </si>
  <si>
    <t>Carapils</t>
  </si>
  <si>
    <t>Caraaroma</t>
  </si>
  <si>
    <t xml:space="preserve">Carafa II </t>
  </si>
  <si>
    <t>Печен ечемик</t>
  </si>
  <si>
    <t>Общо количество:</t>
  </si>
  <si>
    <t>Суровина ХМЕЛ</t>
  </si>
  <si>
    <t>Magnum</t>
  </si>
  <si>
    <t>Aurora</t>
  </si>
  <si>
    <t>Суровина Дрожди</t>
  </si>
  <si>
    <t>Nottingham ale</t>
  </si>
  <si>
    <r>
      <t xml:space="preserve">Абсорбирана вода за 1кг. Малц
</t>
    </r>
    <r>
      <rPr>
        <sz val="8"/>
        <color theme="1"/>
        <rFont val="Calibri"/>
        <family val="2"/>
        <charset val="204"/>
        <scheme val="minor"/>
      </rPr>
      <t>/по подразбиране - 1:1/</t>
    </r>
  </si>
  <si>
    <t>К-в вода за озахаряване и промиване + абсорбирана вода</t>
  </si>
  <si>
    <r>
      <t xml:space="preserve">*В горната таблица се смята к-вото малц, вода за озахаряване, вода за промиване, според к-вото бирена мъст за варене. Входящи данни: 1. К-во вода за цялата варка (капацитета на съда за варене). 2. Съотношението на вода към малц за озаряване; 3. Съотношение вода към малц за промиване; 4. К-вото абсорбирана вода на 1 кг малц.
--------------------------------------------------------------------------------------------------------------------------------------------------------------------------------
*В долната таблица се въвеждат видове малц и количества според произволно избрана оригинална рецепта и в най-дясната колона се пресмята оразмерена рецепта за к-вото бирена мъст в горната таблица.
* Полетата в зелена гама трябва да равни - проверка на въведените данни.
* Попълват се само полетата в </t>
    </r>
    <r>
      <rPr>
        <sz val="10"/>
        <color rgb="FFFFFF00"/>
        <rFont val="Calibri"/>
        <family val="2"/>
        <charset val="204"/>
        <scheme val="minor"/>
      </rPr>
      <t>ЖЪЛТО</t>
    </r>
  </si>
  <si>
    <t xml:space="preserve">Суровина МАЛЦ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</si>
</sst>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0.00&quot; кг&quot;"/>
    <numFmt numFmtId="165" formatCode="0.00&quot; г&quot;"/>
    <numFmt numFmtId="166" formatCode="0&quot; г&quot;"/>
    <numFmt numFmtId="167" formatCode="0.000&quot; л&quot;"/>
    <numFmt numFmtId="168" formatCode="0.000%"/>
    <numFmt numFmtId="169" formatCode="0.00&quot; л&quot;"/>
  </numFmts>
  <fonts count="9" x14ac:knownFonts="1"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sz val="12"/>
      <color theme="1"/>
      <name val="Calibri"/>
      <family val="2"/>
      <charset val="204"/>
      <scheme val="minor"/>
    </font>
    <font>
      <sz val="8"/>
      <color theme="1"/>
      <name val="Calibri"/>
      <family val="2"/>
      <charset val="204"/>
      <scheme val="minor"/>
    </font>
    <font>
      <b/>
      <sz val="11"/>
      <color rgb="FFFFFF00"/>
      <name val="Calibri"/>
      <family val="2"/>
      <charset val="204"/>
      <scheme val="minor"/>
    </font>
    <font>
      <sz val="9"/>
      <color theme="1"/>
      <name val="Calibri"/>
      <family val="2"/>
      <charset val="204"/>
      <scheme val="minor"/>
    </font>
    <font>
      <sz val="10"/>
      <color theme="0"/>
      <name val="Calibri"/>
      <family val="2"/>
      <scheme val="minor"/>
    </font>
    <font>
      <sz val="10"/>
      <color rgb="FFFFFF00"/>
      <name val="Calibri"/>
      <family val="2"/>
      <charset val="204"/>
      <scheme val="minor"/>
    </font>
  </fonts>
  <fills count="9">
    <fill>
      <patternFill patternType="none"/>
    </fill>
    <fill>
      <patternFill patternType="gray125"/>
    </fill>
    <fill>
      <patternFill patternType="solid">
        <fgColor theme="1"/>
        <bgColor indexed="64"/>
      </patternFill>
    </fill>
    <fill>
      <patternFill patternType="solid">
        <fgColor theme="3" tint="0.59999389629810485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9" tint="0.39997558519241921"/>
        <bgColor indexed="64"/>
      </patternFill>
    </fill>
  </fills>
  <borders count="20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61">
    <xf numFmtId="0" fontId="0" fillId="0" borderId="0" xfId="0"/>
    <xf numFmtId="0" fontId="0" fillId="2" borderId="0" xfId="0" applyFill="1"/>
    <xf numFmtId="0" fontId="0" fillId="0" borderId="0" xfId="0" applyNumberFormat="1"/>
    <xf numFmtId="0" fontId="2" fillId="3" borderId="5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 wrapText="1"/>
    </xf>
    <xf numFmtId="0" fontId="2" fillId="3" borderId="6" xfId="0" applyFont="1" applyFill="1" applyBorder="1" applyAlignment="1">
      <alignment horizontal="center" vertical="center"/>
    </xf>
    <xf numFmtId="0" fontId="2" fillId="4" borderId="4" xfId="0" applyFont="1" applyFill="1" applyBorder="1" applyAlignment="1">
      <alignment horizontal="center" vertical="center"/>
    </xf>
    <xf numFmtId="167" fontId="0" fillId="0" borderId="0" xfId="0" applyNumberFormat="1"/>
    <xf numFmtId="169" fontId="2" fillId="7" borderId="11" xfId="0" applyNumberFormat="1" applyFont="1" applyFill="1" applyBorder="1" applyAlignment="1">
      <alignment horizontal="center" vertical="center"/>
    </xf>
    <xf numFmtId="0" fontId="2" fillId="3" borderId="6" xfId="0" applyFont="1" applyFill="1" applyBorder="1" applyAlignment="1">
      <alignment horizontal="center" vertical="center" wrapText="1"/>
    </xf>
    <xf numFmtId="0" fontId="0" fillId="4" borderId="4" xfId="0" applyFill="1" applyBorder="1"/>
    <xf numFmtId="0" fontId="2" fillId="7" borderId="5" xfId="0" applyFont="1" applyFill="1" applyBorder="1"/>
    <xf numFmtId="10" fontId="1" fillId="4" borderId="5" xfId="0" applyNumberFormat="1" applyFont="1" applyFill="1" applyBorder="1"/>
    <xf numFmtId="2" fontId="2" fillId="4" borderId="6" xfId="0" applyNumberFormat="1" applyFont="1" applyFill="1" applyBorder="1"/>
    <xf numFmtId="0" fontId="2" fillId="7" borderId="8" xfId="0" applyFont="1" applyFill="1" applyBorder="1"/>
    <xf numFmtId="0" fontId="1" fillId="4" borderId="5" xfId="0" applyFont="1" applyFill="1" applyBorder="1"/>
    <xf numFmtId="2" fontId="2" fillId="5" borderId="6" xfId="0" applyNumberFormat="1" applyFont="1" applyFill="1" applyBorder="1"/>
    <xf numFmtId="0" fontId="0" fillId="2" borderId="16" xfId="0" applyFill="1" applyBorder="1"/>
    <xf numFmtId="0" fontId="0" fillId="2" borderId="0" xfId="0" applyFill="1" applyBorder="1"/>
    <xf numFmtId="0" fontId="0" fillId="2" borderId="17" xfId="0" applyFill="1" applyBorder="1"/>
    <xf numFmtId="2" fontId="2" fillId="6" borderId="6" xfId="0" applyNumberFormat="1" applyFont="1" applyFill="1" applyBorder="1"/>
    <xf numFmtId="0" fontId="1" fillId="4" borderId="11" xfId="0" applyFont="1" applyFill="1" applyBorder="1"/>
    <xf numFmtId="10" fontId="1" fillId="4" borderId="11" xfId="0" applyNumberFormat="1" applyFont="1" applyFill="1" applyBorder="1"/>
    <xf numFmtId="0" fontId="0" fillId="2" borderId="0" xfId="0" applyFill="1" applyAlignment="1">
      <alignment vertical="center"/>
    </xf>
    <xf numFmtId="0" fontId="0" fillId="4" borderId="5" xfId="0" applyFill="1" applyBorder="1" applyAlignment="1">
      <alignment vertical="center"/>
    </xf>
    <xf numFmtId="164" fontId="2" fillId="5" borderId="5" xfId="0" applyNumberFormat="1" applyFont="1" applyFill="1" applyBorder="1" applyAlignment="1">
      <alignment horizontal="center" vertical="center"/>
    </xf>
    <xf numFmtId="164" fontId="0" fillId="4" borderId="5" xfId="0" applyNumberFormat="1" applyFill="1" applyBorder="1" applyAlignment="1">
      <alignment horizontal="center" vertical="center"/>
    </xf>
    <xf numFmtId="0" fontId="0" fillId="4" borderId="6" xfId="0" applyFill="1" applyBorder="1" applyAlignment="1">
      <alignment horizontal="center" vertical="center"/>
    </xf>
    <xf numFmtId="165" fontId="2" fillId="6" borderId="5" xfId="0" applyNumberFormat="1" applyFont="1" applyFill="1" applyBorder="1" applyAlignment="1">
      <alignment horizontal="center" vertical="center"/>
    </xf>
    <xf numFmtId="166" fontId="0" fillId="4" borderId="5" xfId="0" applyNumberFormat="1" applyFill="1" applyBorder="1" applyAlignment="1">
      <alignment horizontal="center" vertical="center"/>
    </xf>
    <xf numFmtId="167" fontId="1" fillId="4" borderId="5" xfId="0" applyNumberFormat="1" applyFont="1" applyFill="1" applyBorder="1" applyAlignment="1">
      <alignment horizontal="center" vertical="center"/>
    </xf>
    <xf numFmtId="1" fontId="1" fillId="4" borderId="5" xfId="0" applyNumberFormat="1" applyFont="1" applyFill="1" applyBorder="1" applyAlignment="1">
      <alignment horizontal="center" vertical="center"/>
    </xf>
    <xf numFmtId="168" fontId="0" fillId="4" borderId="6" xfId="0" applyNumberFormat="1" applyFill="1" applyBorder="1" applyAlignment="1">
      <alignment horizontal="center" vertical="center"/>
    </xf>
    <xf numFmtId="1" fontId="0" fillId="4" borderId="5" xfId="0" applyNumberFormat="1" applyFill="1" applyBorder="1" applyAlignment="1">
      <alignment horizontal="center" vertical="center"/>
    </xf>
    <xf numFmtId="0" fontId="0" fillId="4" borderId="5" xfId="0" applyFill="1" applyBorder="1" applyAlignment="1">
      <alignment vertical="center" wrapText="1"/>
    </xf>
    <xf numFmtId="0" fontId="2" fillId="7" borderId="5" xfId="0" applyNumberFormat="1" applyFont="1" applyFill="1" applyBorder="1" applyAlignment="1">
      <alignment horizontal="center" vertical="center"/>
    </xf>
    <xf numFmtId="0" fontId="0" fillId="4" borderId="5" xfId="0" applyFill="1" applyBorder="1" applyAlignment="1">
      <alignment horizontal="center" vertical="center"/>
    </xf>
    <xf numFmtId="1" fontId="2" fillId="4" borderId="5" xfId="0" applyNumberFormat="1" applyFont="1" applyFill="1" applyBorder="1" applyAlignment="1">
      <alignment horizontal="center" vertical="center"/>
    </xf>
    <xf numFmtId="1" fontId="2" fillId="4" borderId="11" xfId="0" applyNumberFormat="1" applyFont="1" applyFill="1" applyBorder="1" applyAlignment="1">
      <alignment horizontal="center" vertical="center"/>
    </xf>
    <xf numFmtId="0" fontId="0" fillId="4" borderId="12" xfId="0" applyFill="1" applyBorder="1" applyAlignment="1">
      <alignment horizontal="center" vertical="center"/>
    </xf>
    <xf numFmtId="0" fontId="2" fillId="4" borderId="18" xfId="0" applyFont="1" applyFill="1" applyBorder="1" applyAlignment="1">
      <alignment horizontal="right"/>
    </xf>
    <xf numFmtId="0" fontId="2" fillId="4" borderId="19" xfId="0" applyFont="1" applyFill="1" applyBorder="1" applyAlignment="1">
      <alignment horizontal="right"/>
    </xf>
    <xf numFmtId="0" fontId="3" fillId="3" borderId="1" xfId="0" applyFont="1" applyFill="1" applyBorder="1" applyAlignment="1">
      <alignment horizontal="center" vertical="center" wrapText="1"/>
    </xf>
    <xf numFmtId="0" fontId="3" fillId="3" borderId="2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vertical="center"/>
    </xf>
    <xf numFmtId="0" fontId="2" fillId="3" borderId="5" xfId="0" applyFont="1" applyFill="1" applyBorder="1" applyAlignment="1">
      <alignment horizontal="center" vertical="center"/>
    </xf>
    <xf numFmtId="0" fontId="2" fillId="4" borderId="7" xfId="0" applyFont="1" applyFill="1" applyBorder="1" applyAlignment="1">
      <alignment horizontal="left" vertical="center"/>
    </xf>
    <xf numFmtId="0" fontId="2" fillId="4" borderId="8" xfId="0" applyFont="1" applyFill="1" applyBorder="1" applyAlignment="1">
      <alignment horizontal="left" vertical="center"/>
    </xf>
    <xf numFmtId="0" fontId="2" fillId="4" borderId="9" xfId="0" applyFont="1" applyFill="1" applyBorder="1" applyAlignment="1">
      <alignment horizontal="left" vertical="center"/>
    </xf>
    <xf numFmtId="0" fontId="2" fillId="4" borderId="10" xfId="0" applyFont="1" applyFill="1" applyBorder="1" applyAlignment="1">
      <alignment horizontal="left" vertical="center"/>
    </xf>
    <xf numFmtId="0" fontId="7" fillId="2" borderId="13" xfId="0" applyFont="1" applyFill="1" applyBorder="1" applyAlignment="1">
      <alignment horizontal="left" vertical="center" wrapText="1"/>
    </xf>
    <xf numFmtId="0" fontId="7" fillId="2" borderId="14" xfId="0" applyFont="1" applyFill="1" applyBorder="1" applyAlignment="1">
      <alignment horizontal="left" vertical="center"/>
    </xf>
    <xf numFmtId="0" fontId="7" fillId="2" borderId="15" xfId="0" applyFont="1" applyFill="1" applyBorder="1" applyAlignment="1">
      <alignment horizontal="left" vertical="center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3" borderId="6" xfId="0" applyFont="1" applyFill="1" applyBorder="1" applyAlignment="1">
      <alignment horizontal="center" vertical="center" wrapText="1"/>
    </xf>
    <xf numFmtId="0" fontId="2" fillId="4" borderId="7" xfId="0" applyFont="1" applyFill="1" applyBorder="1" applyAlignment="1">
      <alignment horizontal="right"/>
    </xf>
    <xf numFmtId="0" fontId="2" fillId="4" borderId="8" xfId="0" applyFont="1" applyFill="1" applyBorder="1" applyAlignment="1">
      <alignment horizontal="right"/>
    </xf>
    <xf numFmtId="165" fontId="2" fillId="8" borderId="5" xfId="0" applyNumberFormat="1" applyFont="1" applyFill="1" applyBorder="1" applyAlignment="1">
      <alignment horizontal="center" vertical="center"/>
    </xf>
    <xf numFmtId="2" fontId="2" fillId="8" borderId="12" xfId="0" applyNumberFormat="1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8"/>
  <sheetViews>
    <sheetView tabSelected="1" workbookViewId="0">
      <selection activeCell="C19" sqref="C19"/>
    </sheetView>
  </sheetViews>
  <sheetFormatPr defaultRowHeight="15" x14ac:dyDescent="0.25"/>
  <cols>
    <col min="1" max="1" width="1" customWidth="1"/>
    <col min="2" max="2" width="2" bestFit="1" customWidth="1"/>
    <col min="3" max="3" width="51.5703125" customWidth="1"/>
    <col min="4" max="4" width="11.7109375" customWidth="1"/>
    <col min="5" max="5" width="17.140625" customWidth="1"/>
    <col min="6" max="6" width="18.7109375" customWidth="1"/>
    <col min="7" max="7" width="1" customWidth="1"/>
    <col min="8" max="8" width="9.140625" style="2"/>
  </cols>
  <sheetData>
    <row r="1" spans="1:8" ht="9" customHeight="1" thickBot="1" x14ac:dyDescent="0.3">
      <c r="A1" s="1"/>
      <c r="B1" s="1"/>
      <c r="C1" s="1"/>
      <c r="D1" s="1"/>
      <c r="E1" s="1"/>
      <c r="F1" s="1"/>
      <c r="G1" s="1"/>
    </row>
    <row r="2" spans="1:8" ht="30" customHeight="1" x14ac:dyDescent="0.25">
      <c r="A2" s="1"/>
      <c r="B2" s="42" t="s">
        <v>0</v>
      </c>
      <c r="C2" s="43"/>
      <c r="D2" s="43"/>
      <c r="E2" s="43"/>
      <c r="F2" s="44"/>
      <c r="G2" s="1"/>
    </row>
    <row r="3" spans="1:8" ht="30" x14ac:dyDescent="0.25">
      <c r="A3" s="1"/>
      <c r="B3" s="45" t="s">
        <v>1</v>
      </c>
      <c r="C3" s="46"/>
      <c r="D3" s="3" t="s">
        <v>2</v>
      </c>
      <c r="E3" s="4" t="s">
        <v>3</v>
      </c>
      <c r="F3" s="5" t="s">
        <v>4</v>
      </c>
      <c r="G3" s="1"/>
    </row>
    <row r="4" spans="1:8" x14ac:dyDescent="0.25">
      <c r="A4" s="23"/>
      <c r="B4" s="6">
        <v>1</v>
      </c>
      <c r="C4" s="24" t="s">
        <v>5</v>
      </c>
      <c r="D4" s="25">
        <f>D12*F7/D10</f>
        <v>3.918367346938775</v>
      </c>
      <c r="E4" s="26">
        <f>ROUND(D4,2)</f>
        <v>3.92</v>
      </c>
      <c r="F4" s="27" t="s">
        <v>6</v>
      </c>
      <c r="G4" s="1"/>
    </row>
    <row r="5" spans="1:8" x14ac:dyDescent="0.25">
      <c r="A5" s="23"/>
      <c r="B5" s="6">
        <v>2</v>
      </c>
      <c r="C5" s="24" t="s">
        <v>7</v>
      </c>
      <c r="D5" s="28">
        <v>50</v>
      </c>
      <c r="E5" s="29">
        <f t="shared" ref="E5:E6" si="0">ROUND(D5,0)</f>
        <v>50</v>
      </c>
      <c r="F5" s="27" t="s">
        <v>6</v>
      </c>
      <c r="G5" s="1"/>
    </row>
    <row r="6" spans="1:8" x14ac:dyDescent="0.25">
      <c r="A6" s="23"/>
      <c r="B6" s="6">
        <v>3</v>
      </c>
      <c r="C6" s="24" t="s">
        <v>8</v>
      </c>
      <c r="D6" s="59">
        <v>11</v>
      </c>
      <c r="E6" s="29">
        <f t="shared" si="0"/>
        <v>11</v>
      </c>
      <c r="F6" s="27" t="s">
        <v>6</v>
      </c>
      <c r="G6" s="1"/>
    </row>
    <row r="7" spans="1:8" x14ac:dyDescent="0.25">
      <c r="A7" s="23">
        <v>3</v>
      </c>
      <c r="B7" s="6">
        <v>4</v>
      </c>
      <c r="C7" s="24" t="s">
        <v>9</v>
      </c>
      <c r="D7" s="30">
        <f>$D$4*D10</f>
        <v>11.755102040816325</v>
      </c>
      <c r="E7" s="31">
        <f t="shared" ref="E7:E13" si="1">ROUND(D7,0)</f>
        <v>12</v>
      </c>
      <c r="F7" s="32">
        <f>D10/($D$10+$D$11)</f>
        <v>0.42857142857142855</v>
      </c>
      <c r="G7" s="1"/>
    </row>
    <row r="8" spans="1:8" x14ac:dyDescent="0.25">
      <c r="A8" s="23"/>
      <c r="B8" s="6">
        <v>5</v>
      </c>
      <c r="C8" s="24" t="s">
        <v>10</v>
      </c>
      <c r="D8" s="30">
        <f>$D$4*D11</f>
        <v>15.6734693877551</v>
      </c>
      <c r="E8" s="33">
        <f t="shared" si="1"/>
        <v>16</v>
      </c>
      <c r="F8" s="32">
        <f>D11/($D$10+$D$11)</f>
        <v>0.5714285714285714</v>
      </c>
      <c r="G8" s="1"/>
    </row>
    <row r="9" spans="1:8" ht="26.25" x14ac:dyDescent="0.25">
      <c r="A9" s="23"/>
      <c r="B9" s="6">
        <v>6</v>
      </c>
      <c r="C9" s="34" t="s">
        <v>28</v>
      </c>
      <c r="D9" s="35">
        <v>1</v>
      </c>
      <c r="E9" s="36" t="s">
        <v>6</v>
      </c>
      <c r="F9" s="27" t="s">
        <v>6</v>
      </c>
      <c r="G9" s="1"/>
    </row>
    <row r="10" spans="1:8" ht="26.25" x14ac:dyDescent="0.25">
      <c r="A10" s="23"/>
      <c r="B10" s="6">
        <v>7</v>
      </c>
      <c r="C10" s="34" t="s">
        <v>11</v>
      </c>
      <c r="D10" s="35">
        <v>3</v>
      </c>
      <c r="E10" s="36" t="s">
        <v>6</v>
      </c>
      <c r="F10" s="27" t="s">
        <v>6</v>
      </c>
      <c r="G10" s="1"/>
    </row>
    <row r="11" spans="1:8" ht="27" x14ac:dyDescent="0.25">
      <c r="A11" s="23"/>
      <c r="B11" s="6">
        <v>8</v>
      </c>
      <c r="C11" s="34" t="s">
        <v>12</v>
      </c>
      <c r="D11" s="35">
        <v>4</v>
      </c>
      <c r="E11" s="36" t="s">
        <v>6</v>
      </c>
      <c r="F11" s="27" t="s">
        <v>6</v>
      </c>
      <c r="G11" s="1"/>
    </row>
    <row r="12" spans="1:8" x14ac:dyDescent="0.25">
      <c r="A12" s="23"/>
      <c r="B12" s="47" t="s">
        <v>29</v>
      </c>
      <c r="C12" s="48"/>
      <c r="D12" s="30">
        <f>D13+((D13*F7/D10)*D9)</f>
        <v>27.428571428571427</v>
      </c>
      <c r="E12" s="37">
        <f t="shared" ref="E12" si="2">ROUND(D12,0)</f>
        <v>27</v>
      </c>
      <c r="F12" s="27" t="s">
        <v>6</v>
      </c>
      <c r="G12" s="1"/>
      <c r="H12" s="7"/>
    </row>
    <row r="13" spans="1:8" ht="15.75" thickBot="1" x14ac:dyDescent="0.3">
      <c r="A13" s="23"/>
      <c r="B13" s="49" t="s">
        <v>13</v>
      </c>
      <c r="C13" s="50"/>
      <c r="D13" s="8">
        <v>24</v>
      </c>
      <c r="E13" s="38">
        <f t="shared" si="1"/>
        <v>24</v>
      </c>
      <c r="F13" s="39" t="s">
        <v>6</v>
      </c>
      <c r="G13" s="1"/>
    </row>
    <row r="14" spans="1:8" ht="99" customHeight="1" x14ac:dyDescent="0.25">
      <c r="A14" s="1"/>
      <c r="B14" s="51" t="s">
        <v>30</v>
      </c>
      <c r="C14" s="52"/>
      <c r="D14" s="52"/>
      <c r="E14" s="52"/>
      <c r="F14" s="53"/>
      <c r="G14" s="1"/>
    </row>
    <row r="15" spans="1:8" ht="31.5" customHeight="1" x14ac:dyDescent="0.25">
      <c r="A15" s="1"/>
      <c r="B15" s="54" t="s">
        <v>14</v>
      </c>
      <c r="C15" s="55"/>
      <c r="D15" s="55"/>
      <c r="E15" s="55"/>
      <c r="F15" s="56"/>
      <c r="G15" s="1"/>
    </row>
    <row r="16" spans="1:8" x14ac:dyDescent="0.25">
      <c r="A16" s="1"/>
      <c r="B16" s="45" t="s">
        <v>31</v>
      </c>
      <c r="C16" s="46"/>
      <c r="D16" s="3" t="s">
        <v>2</v>
      </c>
      <c r="E16" s="4" t="s">
        <v>15</v>
      </c>
      <c r="F16" s="9" t="s">
        <v>16</v>
      </c>
      <c r="G16" s="1"/>
    </row>
    <row r="17" spans="1:7" x14ac:dyDescent="0.25">
      <c r="A17" s="1"/>
      <c r="B17" s="10">
        <v>1</v>
      </c>
      <c r="C17" s="11" t="s">
        <v>17</v>
      </c>
      <c r="D17" s="11">
        <v>3.5</v>
      </c>
      <c r="E17" s="12">
        <f>D17/$D$23</f>
        <v>0.69999999999999984</v>
      </c>
      <c r="F17" s="13">
        <f>$D$4*E17</f>
        <v>2.742857142857142</v>
      </c>
      <c r="G17" s="1"/>
    </row>
    <row r="18" spans="1:7" x14ac:dyDescent="0.25">
      <c r="A18" s="1"/>
      <c r="B18" s="10">
        <v>2</v>
      </c>
      <c r="C18" s="11" t="s">
        <v>18</v>
      </c>
      <c r="D18" s="11">
        <v>0.5</v>
      </c>
      <c r="E18" s="12">
        <f t="shared" ref="E18:E22" si="3">D18/$D$23</f>
        <v>9.9999999999999978E-2</v>
      </c>
      <c r="F18" s="13">
        <f t="shared" ref="F18:F22" si="4">$D$4*E18</f>
        <v>0.39183673469387742</v>
      </c>
      <c r="G18" s="1"/>
    </row>
    <row r="19" spans="1:7" x14ac:dyDescent="0.25">
      <c r="A19" s="1"/>
      <c r="B19" s="10">
        <v>3</v>
      </c>
      <c r="C19" s="11" t="s">
        <v>19</v>
      </c>
      <c r="D19" s="11">
        <v>0.4</v>
      </c>
      <c r="E19" s="12">
        <f t="shared" si="3"/>
        <v>7.9999999999999988E-2</v>
      </c>
      <c r="F19" s="13">
        <f t="shared" si="4"/>
        <v>0.31346938775510197</v>
      </c>
      <c r="G19" s="1"/>
    </row>
    <row r="20" spans="1:7" x14ac:dyDescent="0.25">
      <c r="A20" s="1"/>
      <c r="B20" s="10">
        <v>4</v>
      </c>
      <c r="C20" s="11" t="s">
        <v>20</v>
      </c>
      <c r="D20" s="11">
        <v>0.4</v>
      </c>
      <c r="E20" s="12">
        <f t="shared" si="3"/>
        <v>7.9999999999999988E-2</v>
      </c>
      <c r="F20" s="13">
        <f t="shared" si="4"/>
        <v>0.31346938775510197</v>
      </c>
      <c r="G20" s="1"/>
    </row>
    <row r="21" spans="1:7" x14ac:dyDescent="0.25">
      <c r="A21" s="1"/>
      <c r="B21" s="10">
        <v>5</v>
      </c>
      <c r="C21" s="11" t="s">
        <v>21</v>
      </c>
      <c r="D21" s="11">
        <v>0.2</v>
      </c>
      <c r="E21" s="12">
        <f t="shared" si="3"/>
        <v>3.9999999999999994E-2</v>
      </c>
      <c r="F21" s="13">
        <f t="shared" si="4"/>
        <v>0.15673469387755098</v>
      </c>
      <c r="G21" s="1"/>
    </row>
    <row r="22" spans="1:7" x14ac:dyDescent="0.25">
      <c r="A22" s="1"/>
      <c r="B22" s="10">
        <v>6</v>
      </c>
      <c r="C22" s="14"/>
      <c r="D22" s="11"/>
      <c r="E22" s="12">
        <f t="shared" si="3"/>
        <v>0</v>
      </c>
      <c r="F22" s="13">
        <f t="shared" si="4"/>
        <v>0</v>
      </c>
      <c r="G22" s="1"/>
    </row>
    <row r="23" spans="1:7" x14ac:dyDescent="0.25">
      <c r="A23" s="1"/>
      <c r="B23" s="57" t="s">
        <v>22</v>
      </c>
      <c r="C23" s="58"/>
      <c r="D23" s="15">
        <f>SUM(D17:D21)</f>
        <v>5.0000000000000009</v>
      </c>
      <c r="E23" s="12">
        <f>SUM(E17:E21)</f>
        <v>0.99999999999999978</v>
      </c>
      <c r="F23" s="16">
        <f>SUM(F17:F21)</f>
        <v>3.9183673469387741</v>
      </c>
      <c r="G23" s="1"/>
    </row>
    <row r="24" spans="1:7" ht="6" customHeight="1" x14ac:dyDescent="0.25">
      <c r="A24" s="1"/>
      <c r="B24" s="17"/>
      <c r="C24" s="18"/>
      <c r="D24" s="18"/>
      <c r="E24" s="18"/>
      <c r="F24" s="19"/>
      <c r="G24" s="1"/>
    </row>
    <row r="25" spans="1:7" x14ac:dyDescent="0.25">
      <c r="A25" s="1"/>
      <c r="B25" s="45" t="s">
        <v>23</v>
      </c>
      <c r="C25" s="46"/>
      <c r="D25" s="3" t="s">
        <v>2</v>
      </c>
      <c r="E25" s="4" t="s">
        <v>15</v>
      </c>
      <c r="F25" s="9" t="s">
        <v>16</v>
      </c>
      <c r="G25" s="1"/>
    </row>
    <row r="26" spans="1:7" x14ac:dyDescent="0.25">
      <c r="A26" s="1"/>
      <c r="B26" s="10">
        <v>1</v>
      </c>
      <c r="C26" s="11" t="s">
        <v>24</v>
      </c>
      <c r="D26" s="11">
        <v>30</v>
      </c>
      <c r="E26" s="12">
        <f>D26/$D$32</f>
        <v>0.6</v>
      </c>
      <c r="F26" s="13">
        <f>$D$5*E26</f>
        <v>30</v>
      </c>
      <c r="G26" s="1"/>
    </row>
    <row r="27" spans="1:7" x14ac:dyDescent="0.25">
      <c r="A27" s="1"/>
      <c r="B27" s="10">
        <v>2</v>
      </c>
      <c r="C27" s="11" t="s">
        <v>25</v>
      </c>
      <c r="D27" s="11">
        <v>20</v>
      </c>
      <c r="E27" s="12">
        <f t="shared" ref="E27:E31" si="5">D27/$D$32</f>
        <v>0.4</v>
      </c>
      <c r="F27" s="13">
        <f t="shared" ref="F27:F31" si="6">$D$5*E27</f>
        <v>20</v>
      </c>
      <c r="G27" s="1"/>
    </row>
    <row r="28" spans="1:7" x14ac:dyDescent="0.25">
      <c r="A28" s="1"/>
      <c r="B28" s="10">
        <v>3</v>
      </c>
      <c r="C28" s="11"/>
      <c r="D28" s="11"/>
      <c r="E28" s="12">
        <f t="shared" si="5"/>
        <v>0</v>
      </c>
      <c r="F28" s="13">
        <f t="shared" si="6"/>
        <v>0</v>
      </c>
      <c r="G28" s="1"/>
    </row>
    <row r="29" spans="1:7" x14ac:dyDescent="0.25">
      <c r="A29" s="1"/>
      <c r="B29" s="10">
        <v>4</v>
      </c>
      <c r="C29" s="11"/>
      <c r="D29" s="11"/>
      <c r="E29" s="12">
        <f t="shared" si="5"/>
        <v>0</v>
      </c>
      <c r="F29" s="13">
        <f t="shared" si="6"/>
        <v>0</v>
      </c>
      <c r="G29" s="1"/>
    </row>
    <row r="30" spans="1:7" x14ac:dyDescent="0.25">
      <c r="A30" s="1"/>
      <c r="B30" s="10">
        <v>5</v>
      </c>
      <c r="C30" s="11"/>
      <c r="D30" s="11"/>
      <c r="E30" s="12">
        <f t="shared" si="5"/>
        <v>0</v>
      </c>
      <c r="F30" s="13">
        <f t="shared" si="6"/>
        <v>0</v>
      </c>
      <c r="G30" s="1"/>
    </row>
    <row r="31" spans="1:7" x14ac:dyDescent="0.25">
      <c r="A31" s="1"/>
      <c r="B31" s="10">
        <v>6</v>
      </c>
      <c r="C31" s="11"/>
      <c r="D31" s="11"/>
      <c r="E31" s="12">
        <f t="shared" si="5"/>
        <v>0</v>
      </c>
      <c r="F31" s="13">
        <f t="shared" si="6"/>
        <v>0</v>
      </c>
      <c r="G31" s="1"/>
    </row>
    <row r="32" spans="1:7" x14ac:dyDescent="0.25">
      <c r="A32" s="1"/>
      <c r="B32" s="57" t="s">
        <v>22</v>
      </c>
      <c r="C32" s="58"/>
      <c r="D32" s="15">
        <f>SUM(D26:D31)</f>
        <v>50</v>
      </c>
      <c r="E32" s="12">
        <f>SUM(E26:E31)</f>
        <v>1</v>
      </c>
      <c r="F32" s="20">
        <f>SUM(F26:F31)</f>
        <v>50</v>
      </c>
      <c r="G32" s="1"/>
    </row>
    <row r="33" spans="1:7" ht="6" customHeight="1" x14ac:dyDescent="0.25">
      <c r="A33" s="1"/>
      <c r="B33" s="17"/>
      <c r="C33" s="18"/>
      <c r="D33" s="18"/>
      <c r="E33" s="18"/>
      <c r="F33" s="19"/>
      <c r="G33" s="1"/>
    </row>
    <row r="34" spans="1:7" x14ac:dyDescent="0.25">
      <c r="A34" s="1"/>
      <c r="B34" s="45" t="s">
        <v>26</v>
      </c>
      <c r="C34" s="46"/>
      <c r="D34" s="3" t="s">
        <v>2</v>
      </c>
      <c r="E34" s="4" t="s">
        <v>15</v>
      </c>
      <c r="F34" s="9" t="s">
        <v>16</v>
      </c>
      <c r="G34" s="1"/>
    </row>
    <row r="35" spans="1:7" x14ac:dyDescent="0.25">
      <c r="A35" s="1"/>
      <c r="B35" s="10">
        <v>1</v>
      </c>
      <c r="C35" s="11" t="s">
        <v>27</v>
      </c>
      <c r="D35" s="11">
        <v>11</v>
      </c>
      <c r="E35" s="12">
        <f>D35/$D$37</f>
        <v>1</v>
      </c>
      <c r="F35" s="13">
        <f>$D$6*E35</f>
        <v>11</v>
      </c>
      <c r="G35" s="1"/>
    </row>
    <row r="36" spans="1:7" x14ac:dyDescent="0.25">
      <c r="A36" s="1"/>
      <c r="B36" s="10">
        <v>2</v>
      </c>
      <c r="C36" s="11"/>
      <c r="D36" s="11"/>
      <c r="E36" s="12">
        <f>D36/$D$37</f>
        <v>0</v>
      </c>
      <c r="F36" s="13">
        <f>$D$6*E36</f>
        <v>0</v>
      </c>
      <c r="G36" s="1"/>
    </row>
    <row r="37" spans="1:7" ht="15.75" thickBot="1" x14ac:dyDescent="0.3">
      <c r="A37" s="1"/>
      <c r="B37" s="40" t="s">
        <v>22</v>
      </c>
      <c r="C37" s="41"/>
      <c r="D37" s="21">
        <f>SUM(D35:D35)</f>
        <v>11</v>
      </c>
      <c r="E37" s="22">
        <f>SUM(E35:E35)</f>
        <v>1</v>
      </c>
      <c r="F37" s="60">
        <f>SUM(F35:F35)</f>
        <v>11</v>
      </c>
      <c r="G37" s="1"/>
    </row>
    <row r="38" spans="1:7" ht="6.75" customHeight="1" x14ac:dyDescent="0.25">
      <c r="A38" s="1"/>
      <c r="B38" s="1"/>
      <c r="C38" s="1"/>
      <c r="D38" s="1"/>
      <c r="E38" s="1"/>
      <c r="F38" s="1"/>
      <c r="G38" s="1"/>
    </row>
  </sheetData>
  <mergeCells count="12">
    <mergeCell ref="B37:C37"/>
    <mergeCell ref="B2:F2"/>
    <mergeCell ref="B3:C3"/>
    <mergeCell ref="B12:C12"/>
    <mergeCell ref="B13:C13"/>
    <mergeCell ref="B14:F14"/>
    <mergeCell ref="B15:F15"/>
    <mergeCell ref="B16:C16"/>
    <mergeCell ref="B23:C23"/>
    <mergeCell ref="B25:C25"/>
    <mergeCell ref="B32:C32"/>
    <mergeCell ref="B34:C34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Mohamed Al-Rifay</dc:creator>
  <cp:lastModifiedBy>Mohamed Al-Rifay</cp:lastModifiedBy>
  <dcterms:created xsi:type="dcterms:W3CDTF">2016-11-29T14:19:50Z</dcterms:created>
  <dcterms:modified xsi:type="dcterms:W3CDTF">2016-11-30T07:22:27Z</dcterms:modified>
</cp:coreProperties>
</file>